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elenléti ív" sheetId="1" state="visible" r:id="rId1"/>
  </sheets>
  <definedNames>
    <definedName name="_xlnm.Print_Area" localSheetId="0">'Jelenléti ív'!$A$1:$I$45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E]yyyy. mmmm"/>
    <numFmt numFmtId="165" formatCode="[$-40E]mm.dd."/>
    <numFmt numFmtId="166" formatCode="[$-40E]ddd"/>
    <numFmt numFmtId="167" formatCode="0;;;@"/>
    <numFmt numFmtId="168" formatCode="0.00;-0.00;;@"/>
  </numFmts>
  <fonts count="1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6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4" fillId="0" borderId="0" applyAlignment="1" pivotButton="0" quotePrefix="0" xfId="0">
      <alignment horizontal="right" vertical="center" readingOrder="1"/>
    </xf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8" fillId="0" borderId="3" applyAlignment="1" pivotButton="0" quotePrefix="0" xfId="0">
      <alignment horizontal="center" vertical="center" readingOrder="1"/>
    </xf>
    <xf numFmtId="166" fontId="2" fillId="0" borderId="3" applyAlignment="1" pivotButton="0" quotePrefix="0" xfId="0">
      <alignment horizontal="center" vertical="center" readingOrder="1"/>
    </xf>
    <xf numFmtId="20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7" fontId="0" fillId="0" borderId="3" applyAlignment="1" pivotButton="0" quotePrefix="0" xfId="0">
      <alignment horizontal="center" vertical="center" readingOrder="1"/>
    </xf>
    <xf numFmtId="168" fontId="8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readingOrder="1"/>
    </xf>
    <xf numFmtId="0" fontId="9" fillId="2" borderId="4" applyAlignment="1" pivotButton="0" quotePrefix="0" xfId="0">
      <alignment horizontal="right" vertical="center" readingOrder="1"/>
    </xf>
    <xf numFmtId="0" fontId="9" fillId="2" borderId="4" pivotButton="0" quotePrefix="0" xfId="0"/>
    <xf numFmtId="2" fontId="9" fillId="2" borderId="4" applyAlignment="1" pivotButton="0" quotePrefix="0" xfId="0">
      <alignment horizontal="center" vertical="center" readingOrder="1"/>
    </xf>
    <xf numFmtId="1" fontId="2" fillId="0" borderId="0" applyAlignment="1" pivotButton="0" quotePrefix="0" xfId="0">
      <alignment horizontal="center" vertical="center" readingOrder="1"/>
    </xf>
    <xf numFmtId="0" fontId="0" fillId="0" borderId="5" pivotButton="0" quotePrefix="0" xfId="0"/>
    <xf numFmtId="0" fontId="10" fillId="0" borderId="0" applyAlignment="1" pivotButton="0" quotePrefix="0" xfId="0">
      <alignment horizontal="left" vertical="top" readingOrder="1"/>
    </xf>
    <xf numFmtId="0" fontId="11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2"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monthly-attendance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10" customWidth="1" min="3" max="3"/>
    <col width="19" customWidth="1" min="4" max="4"/>
    <col width="10" customWidth="1" min="5" max="5"/>
    <col width="19" customWidth="1" min="6" max="6"/>
    <col width="8" customWidth="1" min="7" max="7"/>
    <col width="9" customWidth="1" min="8" max="8"/>
    <col width="20" customWidth="1" min="9" max="9"/>
    <col hidden="1" width="13" customWidth="1" min="11" max="11"/>
  </cols>
  <sheetData>
    <row r="1" ht="34" customHeight="1">
      <c r="A1" s="1" t="inlineStr">
        <is>
          <t>Jelenléti ív</t>
        </is>
      </c>
      <c r="G1" s="2">
        <f>IF(OR($H$4="",$K$13=""),"",DATE($H$4,$K$13,1))</f>
        <v/>
      </c>
      <c r="K1" t="inlineStr">
        <is>
          <t>Január</t>
        </is>
      </c>
    </row>
    <row r="2" ht="30" customHeight="1">
      <c r="A2" s="3" t="inlineStr">
        <is>
          <t>Nyomtasson munkavállalónként havonta egy ívet. A dolgozó minden nap beírja az érkezés és a távozás idejét, majd aláírja. Excelben a napi órák és a havi összesen automatikusan számolódnak.</t>
        </is>
      </c>
      <c r="K2" t="inlineStr">
        <is>
          <t>Február</t>
        </is>
      </c>
    </row>
    <row r="3" ht="6" customHeight="1">
      <c r="K3" t="inlineStr">
        <is>
          <t>Március</t>
        </is>
      </c>
    </row>
    <row r="4">
      <c r="A4" s="4" t="inlineStr">
        <is>
          <t>Munkavállaló</t>
        </is>
      </c>
      <c r="C4" s="5" t="n"/>
      <c r="D4" s="6" t="n"/>
      <c r="E4" s="6" t="n"/>
      <c r="G4" s="7" t="inlineStr">
        <is>
          <t>Év</t>
        </is>
      </c>
      <c r="H4" s="8" t="n">
        <v>2026</v>
      </c>
      <c r="I4" s="6" t="n"/>
      <c r="K4" t="inlineStr">
        <is>
          <t>Április</t>
        </is>
      </c>
    </row>
    <row r="5">
      <c r="A5" s="4" t="inlineStr">
        <is>
          <t>Cég / munkaterület</t>
        </is>
      </c>
      <c r="C5" s="5" t="n"/>
      <c r="D5" s="6" t="n"/>
      <c r="E5" s="6" t="n"/>
      <c r="G5" s="7" t="inlineStr">
        <is>
          <t>Hónap</t>
        </is>
      </c>
      <c r="H5" s="9" t="inlineStr">
        <is>
          <t>Január</t>
        </is>
      </c>
      <c r="I5" s="6" t="n"/>
      <c r="K5" t="inlineStr">
        <is>
          <t>Május</t>
        </is>
      </c>
    </row>
    <row r="6" ht="8" customHeight="1">
      <c r="K6" t="inlineStr">
        <is>
          <t>Június</t>
        </is>
      </c>
    </row>
    <row r="7" ht="30" customHeight="1">
      <c r="A7" s="10" t="inlineStr">
        <is>
          <t>Dátum</t>
        </is>
      </c>
      <c r="B7" s="10" t="inlineStr">
        <is>
          <t>Nap</t>
        </is>
      </c>
      <c r="C7" s="10" t="inlineStr">
        <is>
          <t>Érkezés</t>
        </is>
      </c>
      <c r="D7" s="10" t="inlineStr">
        <is>
          <t>Aláírás</t>
        </is>
      </c>
      <c r="E7" s="10" t="inlineStr">
        <is>
          <t>Távozás</t>
        </is>
      </c>
      <c r="F7" s="10" t="inlineStr">
        <is>
          <t>Aláírás</t>
        </is>
      </c>
      <c r="G7" s="10" t="inlineStr">
        <is>
          <t>Szünet (perc)</t>
        </is>
      </c>
      <c r="H7" s="10" t="inlineStr">
        <is>
          <t>Óra</t>
        </is>
      </c>
      <c r="I7" s="10" t="inlineStr">
        <is>
          <t>Megjegyzés</t>
        </is>
      </c>
      <c r="K7" t="inlineStr">
        <is>
          <t>Július</t>
        </is>
      </c>
    </row>
    <row r="8" ht="19" customHeight="1">
      <c r="A8" s="11">
        <f>IF(OR($H$4="",$K$13=""),"",IF(1&gt;DAY(DATE($H$4,$K$13+1,0)),"",DATE($H$4,$K$13,1)))</f>
        <v/>
      </c>
      <c r="B8" s="12">
        <f>IF(A8="","",A8)</f>
        <v/>
      </c>
      <c r="C8" s="13" t="n"/>
      <c r="D8" s="14" t="n"/>
      <c r="E8" s="13" t="n"/>
      <c r="F8" s="14" t="n"/>
      <c r="G8" s="15" t="n"/>
      <c r="H8" s="16">
        <f>IF(OR(C8="",E8=""),"",ROUND(MAX(0,MOD(E8-C8,1)*24-N(G8)/60),2))</f>
        <v/>
      </c>
      <c r="I8" s="17" t="n"/>
      <c r="K8" t="inlineStr">
        <is>
          <t>Augusztus</t>
        </is>
      </c>
    </row>
    <row r="9" ht="19" customHeight="1">
      <c r="A9" s="11">
        <f>IF(OR($H$4="",$K$13=""),"",IF(2&gt;DAY(DATE($H$4,$K$13+1,0)),"",DATE($H$4,$K$13,2)))</f>
        <v/>
      </c>
      <c r="B9" s="12">
        <f>IF(A9="","",A9)</f>
        <v/>
      </c>
      <c r="C9" s="13" t="n"/>
      <c r="D9" s="14" t="n"/>
      <c r="E9" s="13" t="n"/>
      <c r="F9" s="14" t="n"/>
      <c r="G9" s="15" t="n"/>
      <c r="H9" s="16">
        <f>IF(OR(C9="",E9=""),"",ROUND(MAX(0,MOD(E9-C9,1)*24-N(G9)/60),2))</f>
        <v/>
      </c>
      <c r="I9" s="17" t="n"/>
      <c r="K9" t="inlineStr">
        <is>
          <t>Szeptember</t>
        </is>
      </c>
    </row>
    <row r="10" ht="19" customHeight="1">
      <c r="A10" s="11">
        <f>IF(OR($H$4="",$K$13=""),"",IF(3&gt;DAY(DATE($H$4,$K$13+1,0)),"",DATE($H$4,$K$13,3)))</f>
        <v/>
      </c>
      <c r="B10" s="12">
        <f>IF(A10="","",A10)</f>
        <v/>
      </c>
      <c r="C10" s="13" t="n"/>
      <c r="D10" s="14" t="n"/>
      <c r="E10" s="13" t="n"/>
      <c r="F10" s="14" t="n"/>
      <c r="G10" s="15" t="n"/>
      <c r="H10" s="16">
        <f>IF(OR(C10="",E10=""),"",ROUND(MAX(0,MOD(E10-C10,1)*24-N(G10)/60),2))</f>
        <v/>
      </c>
      <c r="I10" s="17" t="n"/>
      <c r="K10" t="inlineStr">
        <is>
          <t>Október</t>
        </is>
      </c>
    </row>
    <row r="11" ht="19" customHeight="1">
      <c r="A11" s="11">
        <f>IF(OR($H$4="",$K$13=""),"",IF(4&gt;DAY(DATE($H$4,$K$13+1,0)),"",DATE($H$4,$K$13,4)))</f>
        <v/>
      </c>
      <c r="B11" s="12">
        <f>IF(A11="","",A11)</f>
        <v/>
      </c>
      <c r="C11" s="13" t="n"/>
      <c r="D11" s="14" t="n"/>
      <c r="E11" s="13" t="n"/>
      <c r="F11" s="14" t="n"/>
      <c r="G11" s="15" t="n"/>
      <c r="H11" s="16">
        <f>IF(OR(C11="",E11=""),"",ROUND(MAX(0,MOD(E11-C11,1)*24-N(G11)/60),2))</f>
        <v/>
      </c>
      <c r="I11" s="17" t="n"/>
      <c r="K11" t="inlineStr">
        <is>
          <t>November</t>
        </is>
      </c>
    </row>
    <row r="12" ht="19" customHeight="1">
      <c r="A12" s="11">
        <f>IF(OR($H$4="",$K$13=""),"",IF(5&gt;DAY(DATE($H$4,$K$13+1,0)),"",DATE($H$4,$K$13,5)))</f>
        <v/>
      </c>
      <c r="B12" s="12">
        <f>IF(A12="","",A12)</f>
        <v/>
      </c>
      <c r="C12" s="13" t="n"/>
      <c r="D12" s="14" t="n"/>
      <c r="E12" s="13" t="n"/>
      <c r="F12" s="14" t="n"/>
      <c r="G12" s="15" t="n"/>
      <c r="H12" s="16">
        <f>IF(OR(C12="",E12=""),"",ROUND(MAX(0,MOD(E12-C12,1)*24-N(G12)/60),2))</f>
        <v/>
      </c>
      <c r="I12" s="17" t="n"/>
      <c r="K12" t="inlineStr">
        <is>
          <t>December</t>
        </is>
      </c>
    </row>
    <row r="13" ht="19" customHeight="1">
      <c r="A13" s="11">
        <f>IF(OR($H$4="",$K$13=""),"",IF(6&gt;DAY(DATE($H$4,$K$13+1,0)),"",DATE($H$4,$K$13,6)))</f>
        <v/>
      </c>
      <c r="B13" s="12">
        <f>IF(A13="","",A13)</f>
        <v/>
      </c>
      <c r="C13" s="13" t="n"/>
      <c r="D13" s="14" t="n"/>
      <c r="E13" s="13" t="n"/>
      <c r="F13" s="14" t="n"/>
      <c r="G13" s="15" t="n"/>
      <c r="H13" s="16">
        <f>IF(OR(C13="",E13=""),"",ROUND(MAX(0,MOD(E13-C13,1)*24-N(G13)/60),2))</f>
        <v/>
      </c>
      <c r="I13" s="17" t="n"/>
      <c r="K13">
        <f>IF(ISNUMBER(H5),H5,IFERROR(MATCH(H5,$K$1:$K$12,0),""))</f>
        <v/>
      </c>
    </row>
    <row r="14" ht="19" customHeight="1">
      <c r="A14" s="11">
        <f>IF(OR($H$4="",$K$13=""),"",IF(7&gt;DAY(DATE($H$4,$K$13+1,0)),"",DATE($H$4,$K$13,7)))</f>
        <v/>
      </c>
      <c r="B14" s="12">
        <f>IF(A14="","",A14)</f>
        <v/>
      </c>
      <c r="C14" s="13" t="n"/>
      <c r="D14" s="14" t="n"/>
      <c r="E14" s="13" t="n"/>
      <c r="F14" s="14" t="n"/>
      <c r="G14" s="15" t="n"/>
      <c r="H14" s="16">
        <f>IF(OR(C14="",E14=""),"",ROUND(MAX(0,MOD(E14-C14,1)*24-N(G14)/60),2))</f>
        <v/>
      </c>
      <c r="I14" s="17" t="n"/>
    </row>
    <row r="15" ht="19" customHeight="1">
      <c r="A15" s="11">
        <f>IF(OR($H$4="",$K$13=""),"",IF(8&gt;DAY(DATE($H$4,$K$13+1,0)),"",DATE($H$4,$K$13,8)))</f>
        <v/>
      </c>
      <c r="B15" s="12">
        <f>IF(A15="","",A15)</f>
        <v/>
      </c>
      <c r="C15" s="13" t="n"/>
      <c r="D15" s="14" t="n"/>
      <c r="E15" s="13" t="n"/>
      <c r="F15" s="14" t="n"/>
      <c r="G15" s="15" t="n"/>
      <c r="H15" s="16">
        <f>IF(OR(C15="",E15=""),"",ROUND(MAX(0,MOD(E15-C15,1)*24-N(G15)/60),2))</f>
        <v/>
      </c>
      <c r="I15" s="17" t="n"/>
    </row>
    <row r="16" ht="19" customHeight="1">
      <c r="A16" s="11">
        <f>IF(OR($H$4="",$K$13=""),"",IF(9&gt;DAY(DATE($H$4,$K$13+1,0)),"",DATE($H$4,$K$13,9)))</f>
        <v/>
      </c>
      <c r="B16" s="12">
        <f>IF(A16="","",A16)</f>
        <v/>
      </c>
      <c r="C16" s="13" t="n"/>
      <c r="D16" s="14" t="n"/>
      <c r="E16" s="13" t="n"/>
      <c r="F16" s="14" t="n"/>
      <c r="G16" s="15" t="n"/>
      <c r="H16" s="16">
        <f>IF(OR(C16="",E16=""),"",ROUND(MAX(0,MOD(E16-C16,1)*24-N(G16)/60),2))</f>
        <v/>
      </c>
      <c r="I16" s="17" t="n"/>
    </row>
    <row r="17" ht="19" customHeight="1">
      <c r="A17" s="11">
        <f>IF(OR($H$4="",$K$13=""),"",IF(10&gt;DAY(DATE($H$4,$K$13+1,0)),"",DATE($H$4,$K$13,10)))</f>
        <v/>
      </c>
      <c r="B17" s="12">
        <f>IF(A17="","",A17)</f>
        <v/>
      </c>
      <c r="C17" s="13" t="n"/>
      <c r="D17" s="14" t="n"/>
      <c r="E17" s="13" t="n"/>
      <c r="F17" s="14" t="n"/>
      <c r="G17" s="15" t="n"/>
      <c r="H17" s="16">
        <f>IF(OR(C17="",E17=""),"",ROUND(MAX(0,MOD(E17-C17,1)*24-N(G17)/60),2))</f>
        <v/>
      </c>
      <c r="I17" s="17" t="n"/>
    </row>
    <row r="18" ht="19" customHeight="1">
      <c r="A18" s="11">
        <f>IF(OR($H$4="",$K$13=""),"",IF(11&gt;DAY(DATE($H$4,$K$13+1,0)),"",DATE($H$4,$K$13,11)))</f>
        <v/>
      </c>
      <c r="B18" s="12">
        <f>IF(A18="","",A18)</f>
        <v/>
      </c>
      <c r="C18" s="13" t="n"/>
      <c r="D18" s="14" t="n"/>
      <c r="E18" s="13" t="n"/>
      <c r="F18" s="14" t="n"/>
      <c r="G18" s="15" t="n"/>
      <c r="H18" s="16">
        <f>IF(OR(C18="",E18=""),"",ROUND(MAX(0,MOD(E18-C18,1)*24-N(G18)/60),2))</f>
        <v/>
      </c>
      <c r="I18" s="17" t="n"/>
    </row>
    <row r="19" ht="19" customHeight="1">
      <c r="A19" s="11">
        <f>IF(OR($H$4="",$K$13=""),"",IF(12&gt;DAY(DATE($H$4,$K$13+1,0)),"",DATE($H$4,$K$13,12)))</f>
        <v/>
      </c>
      <c r="B19" s="12">
        <f>IF(A19="","",A19)</f>
        <v/>
      </c>
      <c r="C19" s="13" t="n"/>
      <c r="D19" s="14" t="n"/>
      <c r="E19" s="13" t="n"/>
      <c r="F19" s="14" t="n"/>
      <c r="G19" s="15" t="n"/>
      <c r="H19" s="16">
        <f>IF(OR(C19="",E19=""),"",ROUND(MAX(0,MOD(E19-C19,1)*24-N(G19)/60),2))</f>
        <v/>
      </c>
      <c r="I19" s="17" t="n"/>
    </row>
    <row r="20" ht="19" customHeight="1">
      <c r="A20" s="11">
        <f>IF(OR($H$4="",$K$13=""),"",IF(13&gt;DAY(DATE($H$4,$K$13+1,0)),"",DATE($H$4,$K$13,13)))</f>
        <v/>
      </c>
      <c r="B20" s="12">
        <f>IF(A20="","",A20)</f>
        <v/>
      </c>
      <c r="C20" s="13" t="n"/>
      <c r="D20" s="14" t="n"/>
      <c r="E20" s="13" t="n"/>
      <c r="F20" s="14" t="n"/>
      <c r="G20" s="15" t="n"/>
      <c r="H20" s="16">
        <f>IF(OR(C20="",E20=""),"",ROUND(MAX(0,MOD(E20-C20,1)*24-N(G20)/60),2))</f>
        <v/>
      </c>
      <c r="I20" s="17" t="n"/>
    </row>
    <row r="21" ht="19" customHeight="1">
      <c r="A21" s="11">
        <f>IF(OR($H$4="",$K$13=""),"",IF(14&gt;DAY(DATE($H$4,$K$13+1,0)),"",DATE($H$4,$K$13,14)))</f>
        <v/>
      </c>
      <c r="B21" s="12">
        <f>IF(A21="","",A21)</f>
        <v/>
      </c>
      <c r="C21" s="13" t="n"/>
      <c r="D21" s="14" t="n"/>
      <c r="E21" s="13" t="n"/>
      <c r="F21" s="14" t="n"/>
      <c r="G21" s="15" t="n"/>
      <c r="H21" s="16">
        <f>IF(OR(C21="",E21=""),"",ROUND(MAX(0,MOD(E21-C21,1)*24-N(G21)/60),2))</f>
        <v/>
      </c>
      <c r="I21" s="17" t="n"/>
    </row>
    <row r="22" ht="19" customHeight="1">
      <c r="A22" s="11">
        <f>IF(OR($H$4="",$K$13=""),"",IF(15&gt;DAY(DATE($H$4,$K$13+1,0)),"",DATE($H$4,$K$13,15)))</f>
        <v/>
      </c>
      <c r="B22" s="12">
        <f>IF(A22="","",A22)</f>
        <v/>
      </c>
      <c r="C22" s="13" t="n"/>
      <c r="D22" s="14" t="n"/>
      <c r="E22" s="13" t="n"/>
      <c r="F22" s="14" t="n"/>
      <c r="G22" s="15" t="n"/>
      <c r="H22" s="16">
        <f>IF(OR(C22="",E22=""),"",ROUND(MAX(0,MOD(E22-C22,1)*24-N(G22)/60),2))</f>
        <v/>
      </c>
      <c r="I22" s="17" t="n"/>
    </row>
    <row r="23" ht="19" customHeight="1">
      <c r="A23" s="11">
        <f>IF(OR($H$4="",$K$13=""),"",IF(16&gt;DAY(DATE($H$4,$K$13+1,0)),"",DATE($H$4,$K$13,16)))</f>
        <v/>
      </c>
      <c r="B23" s="12">
        <f>IF(A23="","",A23)</f>
        <v/>
      </c>
      <c r="C23" s="13" t="n"/>
      <c r="D23" s="14" t="n"/>
      <c r="E23" s="13" t="n"/>
      <c r="F23" s="14" t="n"/>
      <c r="G23" s="15" t="n"/>
      <c r="H23" s="16">
        <f>IF(OR(C23="",E23=""),"",ROUND(MAX(0,MOD(E23-C23,1)*24-N(G23)/60),2))</f>
        <v/>
      </c>
      <c r="I23" s="17" t="n"/>
    </row>
    <row r="24" ht="19" customHeight="1">
      <c r="A24" s="11">
        <f>IF(OR($H$4="",$K$13=""),"",IF(17&gt;DAY(DATE($H$4,$K$13+1,0)),"",DATE($H$4,$K$13,17)))</f>
        <v/>
      </c>
      <c r="B24" s="12">
        <f>IF(A24="","",A24)</f>
        <v/>
      </c>
      <c r="C24" s="13" t="n"/>
      <c r="D24" s="14" t="n"/>
      <c r="E24" s="13" t="n"/>
      <c r="F24" s="14" t="n"/>
      <c r="G24" s="15" t="n"/>
      <c r="H24" s="16">
        <f>IF(OR(C24="",E24=""),"",ROUND(MAX(0,MOD(E24-C24,1)*24-N(G24)/60),2))</f>
        <v/>
      </c>
      <c r="I24" s="17" t="n"/>
    </row>
    <row r="25" ht="19" customHeight="1">
      <c r="A25" s="11">
        <f>IF(OR($H$4="",$K$13=""),"",IF(18&gt;DAY(DATE($H$4,$K$13+1,0)),"",DATE($H$4,$K$13,18)))</f>
        <v/>
      </c>
      <c r="B25" s="12">
        <f>IF(A25="","",A25)</f>
        <v/>
      </c>
      <c r="C25" s="13" t="n"/>
      <c r="D25" s="14" t="n"/>
      <c r="E25" s="13" t="n"/>
      <c r="F25" s="14" t="n"/>
      <c r="G25" s="15" t="n"/>
      <c r="H25" s="16">
        <f>IF(OR(C25="",E25=""),"",ROUND(MAX(0,MOD(E25-C25,1)*24-N(G25)/60),2))</f>
        <v/>
      </c>
      <c r="I25" s="17" t="n"/>
    </row>
    <row r="26" ht="19" customHeight="1">
      <c r="A26" s="11">
        <f>IF(OR($H$4="",$K$13=""),"",IF(19&gt;DAY(DATE($H$4,$K$13+1,0)),"",DATE($H$4,$K$13,19)))</f>
        <v/>
      </c>
      <c r="B26" s="12">
        <f>IF(A26="","",A26)</f>
        <v/>
      </c>
      <c r="C26" s="13" t="n"/>
      <c r="D26" s="14" t="n"/>
      <c r="E26" s="13" t="n"/>
      <c r="F26" s="14" t="n"/>
      <c r="G26" s="15" t="n"/>
      <c r="H26" s="16">
        <f>IF(OR(C26="",E26=""),"",ROUND(MAX(0,MOD(E26-C26,1)*24-N(G26)/60),2))</f>
        <v/>
      </c>
      <c r="I26" s="17" t="n"/>
    </row>
    <row r="27" ht="19" customHeight="1">
      <c r="A27" s="11">
        <f>IF(OR($H$4="",$K$13=""),"",IF(20&gt;DAY(DATE($H$4,$K$13+1,0)),"",DATE($H$4,$K$13,20)))</f>
        <v/>
      </c>
      <c r="B27" s="12">
        <f>IF(A27="","",A27)</f>
        <v/>
      </c>
      <c r="C27" s="13" t="n"/>
      <c r="D27" s="14" t="n"/>
      <c r="E27" s="13" t="n"/>
      <c r="F27" s="14" t="n"/>
      <c r="G27" s="15" t="n"/>
      <c r="H27" s="16">
        <f>IF(OR(C27="",E27=""),"",ROUND(MAX(0,MOD(E27-C27,1)*24-N(G27)/60),2))</f>
        <v/>
      </c>
      <c r="I27" s="17" t="n"/>
    </row>
    <row r="28" ht="19" customHeight="1">
      <c r="A28" s="11">
        <f>IF(OR($H$4="",$K$13=""),"",IF(21&gt;DAY(DATE($H$4,$K$13+1,0)),"",DATE($H$4,$K$13,21)))</f>
        <v/>
      </c>
      <c r="B28" s="12">
        <f>IF(A28="","",A28)</f>
        <v/>
      </c>
      <c r="C28" s="13" t="n"/>
      <c r="D28" s="14" t="n"/>
      <c r="E28" s="13" t="n"/>
      <c r="F28" s="14" t="n"/>
      <c r="G28" s="15" t="n"/>
      <c r="H28" s="16">
        <f>IF(OR(C28="",E28=""),"",ROUND(MAX(0,MOD(E28-C28,1)*24-N(G28)/60),2))</f>
        <v/>
      </c>
      <c r="I28" s="17" t="n"/>
    </row>
    <row r="29" ht="19" customHeight="1">
      <c r="A29" s="11">
        <f>IF(OR($H$4="",$K$13=""),"",IF(22&gt;DAY(DATE($H$4,$K$13+1,0)),"",DATE($H$4,$K$13,22)))</f>
        <v/>
      </c>
      <c r="B29" s="12">
        <f>IF(A29="","",A29)</f>
        <v/>
      </c>
      <c r="C29" s="13" t="n"/>
      <c r="D29" s="14" t="n"/>
      <c r="E29" s="13" t="n"/>
      <c r="F29" s="14" t="n"/>
      <c r="G29" s="15" t="n"/>
      <c r="H29" s="16">
        <f>IF(OR(C29="",E29=""),"",ROUND(MAX(0,MOD(E29-C29,1)*24-N(G29)/60),2))</f>
        <v/>
      </c>
      <c r="I29" s="17" t="n"/>
    </row>
    <row r="30" ht="19" customHeight="1">
      <c r="A30" s="11">
        <f>IF(OR($H$4="",$K$13=""),"",IF(23&gt;DAY(DATE($H$4,$K$13+1,0)),"",DATE($H$4,$K$13,23)))</f>
        <v/>
      </c>
      <c r="B30" s="12">
        <f>IF(A30="","",A30)</f>
        <v/>
      </c>
      <c r="C30" s="13" t="n"/>
      <c r="D30" s="14" t="n"/>
      <c r="E30" s="13" t="n"/>
      <c r="F30" s="14" t="n"/>
      <c r="G30" s="15" t="n"/>
      <c r="H30" s="16">
        <f>IF(OR(C30="",E30=""),"",ROUND(MAX(0,MOD(E30-C30,1)*24-N(G30)/60),2))</f>
        <v/>
      </c>
      <c r="I30" s="17" t="n"/>
    </row>
    <row r="31" ht="19" customHeight="1">
      <c r="A31" s="11">
        <f>IF(OR($H$4="",$K$13=""),"",IF(24&gt;DAY(DATE($H$4,$K$13+1,0)),"",DATE($H$4,$K$13,24)))</f>
        <v/>
      </c>
      <c r="B31" s="12">
        <f>IF(A31="","",A31)</f>
        <v/>
      </c>
      <c r="C31" s="13" t="n"/>
      <c r="D31" s="14" t="n"/>
      <c r="E31" s="13" t="n"/>
      <c r="F31" s="14" t="n"/>
      <c r="G31" s="15" t="n"/>
      <c r="H31" s="16">
        <f>IF(OR(C31="",E31=""),"",ROUND(MAX(0,MOD(E31-C31,1)*24-N(G31)/60),2))</f>
        <v/>
      </c>
      <c r="I31" s="17" t="n"/>
    </row>
    <row r="32" ht="19" customHeight="1">
      <c r="A32" s="11">
        <f>IF(OR($H$4="",$K$13=""),"",IF(25&gt;DAY(DATE($H$4,$K$13+1,0)),"",DATE($H$4,$K$13,25)))</f>
        <v/>
      </c>
      <c r="B32" s="12">
        <f>IF(A32="","",A32)</f>
        <v/>
      </c>
      <c r="C32" s="13" t="n"/>
      <c r="D32" s="14" t="n"/>
      <c r="E32" s="13" t="n"/>
      <c r="F32" s="14" t="n"/>
      <c r="G32" s="15" t="n"/>
      <c r="H32" s="16">
        <f>IF(OR(C32="",E32=""),"",ROUND(MAX(0,MOD(E32-C32,1)*24-N(G32)/60),2))</f>
        <v/>
      </c>
      <c r="I32" s="17" t="n"/>
    </row>
    <row r="33" ht="19" customHeight="1">
      <c r="A33" s="11">
        <f>IF(OR($H$4="",$K$13=""),"",IF(26&gt;DAY(DATE($H$4,$K$13+1,0)),"",DATE($H$4,$K$13,26)))</f>
        <v/>
      </c>
      <c r="B33" s="12">
        <f>IF(A33="","",A33)</f>
        <v/>
      </c>
      <c r="C33" s="13" t="n"/>
      <c r="D33" s="14" t="n"/>
      <c r="E33" s="13" t="n"/>
      <c r="F33" s="14" t="n"/>
      <c r="G33" s="15" t="n"/>
      <c r="H33" s="16">
        <f>IF(OR(C33="",E33=""),"",ROUND(MAX(0,MOD(E33-C33,1)*24-N(G33)/60),2))</f>
        <v/>
      </c>
      <c r="I33" s="17" t="n"/>
    </row>
    <row r="34" ht="19" customHeight="1">
      <c r="A34" s="11">
        <f>IF(OR($H$4="",$K$13=""),"",IF(27&gt;DAY(DATE($H$4,$K$13+1,0)),"",DATE($H$4,$K$13,27)))</f>
        <v/>
      </c>
      <c r="B34" s="12">
        <f>IF(A34="","",A34)</f>
        <v/>
      </c>
      <c r="C34" s="13" t="n"/>
      <c r="D34" s="14" t="n"/>
      <c r="E34" s="13" t="n"/>
      <c r="F34" s="14" t="n"/>
      <c r="G34" s="15" t="n"/>
      <c r="H34" s="16">
        <f>IF(OR(C34="",E34=""),"",ROUND(MAX(0,MOD(E34-C34,1)*24-N(G34)/60),2))</f>
        <v/>
      </c>
      <c r="I34" s="17" t="n"/>
    </row>
    <row r="35" ht="19" customHeight="1">
      <c r="A35" s="11">
        <f>IF(OR($H$4="",$K$13=""),"",IF(28&gt;DAY(DATE($H$4,$K$13+1,0)),"",DATE($H$4,$K$13,28)))</f>
        <v/>
      </c>
      <c r="B35" s="12">
        <f>IF(A35="","",A35)</f>
        <v/>
      </c>
      <c r="C35" s="13" t="n"/>
      <c r="D35" s="14" t="n"/>
      <c r="E35" s="13" t="n"/>
      <c r="F35" s="14" t="n"/>
      <c r="G35" s="15" t="n"/>
      <c r="H35" s="16">
        <f>IF(OR(C35="",E35=""),"",ROUND(MAX(0,MOD(E35-C35,1)*24-N(G35)/60),2))</f>
        <v/>
      </c>
      <c r="I35" s="17" t="n"/>
    </row>
    <row r="36" ht="19" customHeight="1">
      <c r="A36" s="11">
        <f>IF(OR($H$4="",$K$13=""),"",IF(29&gt;DAY(DATE($H$4,$K$13+1,0)),"",DATE($H$4,$K$13,29)))</f>
        <v/>
      </c>
      <c r="B36" s="12">
        <f>IF(A36="","",A36)</f>
        <v/>
      </c>
      <c r="C36" s="13" t="n"/>
      <c r="D36" s="14" t="n"/>
      <c r="E36" s="13" t="n"/>
      <c r="F36" s="14" t="n"/>
      <c r="G36" s="15" t="n"/>
      <c r="H36" s="16">
        <f>IF(OR(C36="",E36=""),"",ROUND(MAX(0,MOD(E36-C36,1)*24-N(G36)/60),2))</f>
        <v/>
      </c>
      <c r="I36" s="17" t="n"/>
    </row>
    <row r="37" ht="19" customHeight="1">
      <c r="A37" s="11">
        <f>IF(OR($H$4="",$K$13=""),"",IF(30&gt;DAY(DATE($H$4,$K$13+1,0)),"",DATE($H$4,$K$13,30)))</f>
        <v/>
      </c>
      <c r="B37" s="12">
        <f>IF(A37="","",A37)</f>
        <v/>
      </c>
      <c r="C37" s="13" t="n"/>
      <c r="D37" s="14" t="n"/>
      <c r="E37" s="13" t="n"/>
      <c r="F37" s="14" t="n"/>
      <c r="G37" s="15" t="n"/>
      <c r="H37" s="16">
        <f>IF(OR(C37="",E37=""),"",ROUND(MAX(0,MOD(E37-C37,1)*24-N(G37)/60),2))</f>
        <v/>
      </c>
      <c r="I37" s="17" t="n"/>
    </row>
    <row r="38" ht="19" customHeight="1">
      <c r="A38" s="11">
        <f>IF(OR($H$4="",$K$13=""),"",IF(31&gt;DAY(DATE($H$4,$K$13+1,0)),"",DATE($H$4,$K$13,31)))</f>
        <v/>
      </c>
      <c r="B38" s="12">
        <f>IF(A38="","",A38)</f>
        <v/>
      </c>
      <c r="C38" s="13" t="n"/>
      <c r="D38" s="14" t="n"/>
      <c r="E38" s="13" t="n"/>
      <c r="F38" s="14" t="n"/>
      <c r="G38" s="15" t="n"/>
      <c r="H38" s="16">
        <f>IF(OR(C38="",E38=""),"",ROUND(MAX(0,MOD(E38-C38,1)*24-N(G38)/60),2))</f>
        <v/>
      </c>
      <c r="I38" s="17" t="n"/>
    </row>
    <row r="39" ht="24" customHeight="1">
      <c r="A39" s="18" t="inlineStr">
        <is>
          <t>Összes óra</t>
        </is>
      </c>
      <c r="B39" s="19" t="n"/>
      <c r="C39" s="19" t="n"/>
      <c r="D39" s="19" t="n"/>
      <c r="E39" s="19" t="n"/>
      <c r="F39" s="19" t="n"/>
      <c r="G39" s="19" t="n"/>
      <c r="H39" s="20">
        <f>SUM(H8:H38)</f>
        <v/>
      </c>
      <c r="I39" s="19" t="n"/>
    </row>
    <row r="40">
      <c r="A40" s="7" t="inlineStr">
        <is>
          <t>Ledolgozott napok</t>
        </is>
      </c>
      <c r="H40" s="21">
        <f>COUNT(H8:H38)</f>
        <v/>
      </c>
    </row>
    <row r="42" ht="30" customHeight="1">
      <c r="A42" s="22" t="n"/>
      <c r="B42" s="22" t="n"/>
      <c r="C42" s="22" t="n"/>
      <c r="D42" s="22" t="n"/>
      <c r="F42" s="22" t="n"/>
      <c r="G42" s="22" t="n"/>
      <c r="H42" s="22" t="n"/>
      <c r="I42" s="22" t="n"/>
    </row>
    <row r="43">
      <c r="A43" s="23" t="inlineStr">
        <is>
          <t>Munkavállaló aláírása és dátum</t>
        </is>
      </c>
      <c r="F43" s="23" t="inlineStr">
        <is>
          <t>Munkáltató aláírása és dátum</t>
        </is>
      </c>
    </row>
    <row r="45">
      <c r="A45" s="24" t="inlineStr">
        <is>
          <t>Ingyenes sablon az EasyHourstól · easyhours.hu — papír helyett telefonról vagy közös tabletről rögzítheti a munkaidőt.</t>
        </is>
      </c>
    </row>
  </sheetData>
  <mergeCells count="16">
    <mergeCell ref="A4:B4"/>
    <mergeCell ref="A2:F2"/>
    <mergeCell ref="A40:G40"/>
    <mergeCell ref="C5:E5"/>
    <mergeCell ref="F43:I43"/>
    <mergeCell ref="A1:F1"/>
    <mergeCell ref="A39:G39"/>
    <mergeCell ref="A5:B5"/>
    <mergeCell ref="A45:I45"/>
    <mergeCell ref="C4:E4"/>
    <mergeCell ref="H5:I5"/>
    <mergeCell ref="A43:D43"/>
    <mergeCell ref="H4:I4"/>
    <mergeCell ref="A42:D42"/>
    <mergeCell ref="G1:I1"/>
    <mergeCell ref="F42:I42"/>
  </mergeCells>
  <conditionalFormatting sqref="A8:I38">
    <cfRule type="expression" priority="1" dxfId="0" stopIfTrue="1">
      <formula>$A8=""</formula>
    </cfRule>
    <cfRule type="expression" priority="2" dxfId="1" stopIfTrue="0">
      <formula>IF($A8="",FALSE,WEEKDAY($A8,2)&gt;5)</formula>
    </cfRule>
  </conditionalFormatting>
  <dataValidations count="2">
    <dataValidation sqref="H5" showDropDown="0" showInputMessage="1" showErrorMessage="0" allowBlank="1" prompt="Válasszon hónapot" type="list">
      <formula1>=$K$1:$K$12</formula1>
    </dataValidation>
    <dataValidation sqref="G8:G3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Jelenléti ív</dc:title>
  <dc:subject>Ingyenes sablon az EasyHourstól · easyhours.hu — papír helyett telefonról vagy közös tabletről rögzítheti a munkaidőt.</dc:subject>
  <dcterms:created xsi:type="dcterms:W3CDTF">2026-09-28T22:24:55Z</dcterms:created>
  <dcterms:modified xsi:type="dcterms:W3CDTF">2026-09-28T22:24:55Z</dcterms:modified>
  <cp:lastModifiedBy>EasyHours</cp:lastModifiedBy>
  <cp:keywords>https://easyhours.hu/</cp:keywords>
</cp:coreProperties>
</file>